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tishasims/Desktop/ORION Board Documents/"/>
    </mc:Choice>
  </mc:AlternateContent>
  <bookViews>
    <workbookView xWindow="14920" yWindow="460" windowWidth="17740" windowHeight="15940" tabRatio="500"/>
  </bookViews>
  <sheets>
    <sheet name="Orion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40" i="1"/>
  <c r="F34" i="1"/>
  <c r="F38" i="1"/>
  <c r="F14" i="1"/>
  <c r="F18" i="1"/>
  <c r="F40" i="1"/>
  <c r="D34" i="1"/>
  <c r="D38" i="1"/>
  <c r="D14" i="1"/>
  <c r="D18" i="1"/>
  <c r="D40" i="1"/>
  <c r="C34" i="1"/>
  <c r="C38" i="1"/>
  <c r="C14" i="1"/>
  <c r="C18" i="1"/>
  <c r="C40" i="1"/>
  <c r="E40" i="1"/>
  <c r="B34" i="1"/>
  <c r="B38" i="1"/>
  <c r="B14" i="1"/>
  <c r="B18" i="1"/>
  <c r="B40" i="1"/>
  <c r="E38" i="1"/>
  <c r="E36" i="1"/>
  <c r="E34" i="1"/>
  <c r="E33" i="1"/>
  <c r="E30" i="1"/>
  <c r="E28" i="1"/>
  <c r="E27" i="1"/>
  <c r="E26" i="1"/>
  <c r="E25" i="1"/>
  <c r="E24" i="1"/>
  <c r="E23" i="1"/>
  <c r="E18" i="1"/>
  <c r="E16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<sst xmlns="http://schemas.openxmlformats.org/spreadsheetml/2006/main" count="52" uniqueCount="47">
  <si>
    <t>Organization Name: The ORION Foundation, INC</t>
  </si>
  <si>
    <t>Fiscal Year Period: January 1-December 31</t>
  </si>
  <si>
    <t>FY 2017</t>
  </si>
  <si>
    <t xml:space="preserve">FY 2017 </t>
  </si>
  <si>
    <t>FY 2018</t>
  </si>
  <si>
    <t>Actual to Date</t>
  </si>
  <si>
    <t>Projected</t>
  </si>
  <si>
    <t>Actual</t>
  </si>
  <si>
    <t>Variances</t>
  </si>
  <si>
    <t>Budget</t>
  </si>
  <si>
    <t>June-August</t>
  </si>
  <si>
    <t>End of Year</t>
  </si>
  <si>
    <t>Revenue</t>
  </si>
  <si>
    <t>Grants</t>
  </si>
  <si>
    <t>Individual donations</t>
  </si>
  <si>
    <t>Foundation (CharitySmith: O. Sims Fund)</t>
  </si>
  <si>
    <t>Fundraisers and Events</t>
  </si>
  <si>
    <t>Other*</t>
  </si>
  <si>
    <t>Total cash revenue</t>
  </si>
  <si>
    <t>Total in-kind revenue**</t>
  </si>
  <si>
    <t>Total Revenue</t>
  </si>
  <si>
    <t>Expenses</t>
  </si>
  <si>
    <t>Staff salary and wages</t>
  </si>
  <si>
    <t>Equipment  &amp; Software</t>
  </si>
  <si>
    <t>Office/Business Supplies</t>
  </si>
  <si>
    <t>Printing &amp; copying</t>
  </si>
  <si>
    <t>IT Services/online donation service</t>
  </si>
  <si>
    <t>Postage &amp; delivery</t>
  </si>
  <si>
    <t xml:space="preserve">Eductational/Advocacy Programs &amp;  Workshops </t>
  </si>
  <si>
    <t>Scholarships</t>
  </si>
  <si>
    <t>Marketing &amp; Advertising</t>
  </si>
  <si>
    <t>Fundraiser Events &amp; Products</t>
  </si>
  <si>
    <t>State Registration/Incorporation Fees</t>
  </si>
  <si>
    <t>Other***</t>
  </si>
  <si>
    <t>Total cash expenses</t>
  </si>
  <si>
    <t>Total in-kind expenses***</t>
  </si>
  <si>
    <t>Total Expenses</t>
  </si>
  <si>
    <t>Revenue over Expenses</t>
  </si>
  <si>
    <t>Key</t>
  </si>
  <si>
    <t>*</t>
  </si>
  <si>
    <t>ORION products (e.g.,t-shirt sales)</t>
  </si>
  <si>
    <t>**</t>
  </si>
  <si>
    <t xml:space="preserve"> waived building rental fee Thomson-McDuffie Senior Ctr; Sam's Club/Walmart for prevention event refreshments</t>
  </si>
  <si>
    <t>***</t>
  </si>
  <si>
    <t xml:space="preserve">NOTE: </t>
  </si>
  <si>
    <t>The Oriona Sims Memorial Fund had a revenue of $7,275.41 In 2017.</t>
  </si>
  <si>
    <t>Donations to other organizations: (e.g., In 2017, $70 donation to Welcome Home Vets; $100 donation to Augusta Warrior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</si>
</sst>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8"/>
      <color rgb="FF0000FF"/>
      <name val="Arial"/>
    </font>
    <font>
      <b/>
      <sz val="10"/>
      <color rgb="FF000000"/>
      <name val="Arial"/>
    </font>
    <font>
      <sz val="9"/>
      <name val="Arial"/>
    </font>
    <font>
      <b/>
      <i/>
      <sz val="10"/>
      <name val="Arial"/>
    </font>
    <font>
      <b/>
      <sz val="9"/>
      <color rgb="FF000000"/>
      <name val="Arial"/>
    </font>
    <font>
      <i/>
      <sz val="10"/>
      <name val="Arial"/>
    </font>
    <font>
      <b/>
      <i/>
      <sz val="9"/>
      <name val="Arial"/>
    </font>
    <font>
      <sz val="9"/>
      <color rgb="FF000000"/>
      <name val="Arial"/>
    </font>
    <font>
      <b/>
      <sz val="12"/>
      <name val="Arial"/>
    </font>
    <font>
      <b/>
      <i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164" fontId="5" fillId="0" borderId="1" xfId="0" applyNumberFormat="1" applyFont="1" applyBorder="1"/>
    <xf numFmtId="43" fontId="5" fillId="0" borderId="1" xfId="0" applyNumberFormat="1" applyFont="1" applyBorder="1"/>
    <xf numFmtId="9" fontId="5" fillId="2" borderId="1" xfId="0" applyNumberFormat="1" applyFont="1" applyFill="1" applyBorder="1"/>
    <xf numFmtId="9" fontId="5" fillId="3" borderId="1" xfId="0" applyNumberFormat="1" applyFont="1" applyFill="1" applyBorder="1"/>
    <xf numFmtId="0" fontId="2" fillId="0" borderId="0" xfId="0" applyFont="1" applyAlignment="1">
      <alignment horizontal="right"/>
    </xf>
    <xf numFmtId="165" fontId="5" fillId="0" borderId="1" xfId="0" applyNumberFormat="1" applyFont="1" applyBorder="1"/>
    <xf numFmtId="9" fontId="5" fillId="2" borderId="1" xfId="0" applyNumberFormat="1" applyFont="1" applyFill="1" applyBorder="1" applyAlignment="1"/>
    <xf numFmtId="165" fontId="5" fillId="0" borderId="2" xfId="0" applyNumberFormat="1" applyFont="1" applyBorder="1"/>
    <xf numFmtId="43" fontId="5" fillId="0" borderId="2" xfId="0" applyNumberFormat="1" applyFont="1" applyBorder="1"/>
    <xf numFmtId="0" fontId="1" fillId="0" borderId="0" xfId="0" applyFont="1" applyAlignment="1">
      <alignment horizontal="right"/>
    </xf>
    <xf numFmtId="165" fontId="5" fillId="0" borderId="3" xfId="0" applyNumberFormat="1" applyFont="1" applyBorder="1"/>
    <xf numFmtId="43" fontId="5" fillId="0" borderId="3" xfId="0" applyNumberFormat="1" applyFont="1" applyBorder="1"/>
    <xf numFmtId="9" fontId="5" fillId="2" borderId="3" xfId="0" applyNumberFormat="1" applyFont="1" applyFill="1" applyBorder="1"/>
    <xf numFmtId="0" fontId="6" fillId="0" borderId="0" xfId="0" applyFont="1"/>
    <xf numFmtId="0" fontId="5" fillId="0" borderId="4" xfId="0" applyFont="1" applyBorder="1"/>
    <xf numFmtId="43" fontId="5" fillId="0" borderId="4" xfId="0" applyNumberFormat="1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9" fontId="5" fillId="0" borderId="1" xfId="0" applyNumberFormat="1" applyFont="1" applyBorder="1"/>
    <xf numFmtId="0" fontId="8" fillId="0" borderId="0" xfId="0" applyFont="1"/>
    <xf numFmtId="165" fontId="9" fillId="0" borderId="2" xfId="0" applyNumberFormat="1" applyFont="1" applyBorder="1"/>
    <xf numFmtId="43" fontId="9" fillId="0" borderId="2" xfId="0" applyNumberFormat="1" applyFont="1" applyBorder="1"/>
    <xf numFmtId="165" fontId="9" fillId="0" borderId="3" xfId="0" applyNumberFormat="1" applyFont="1" applyBorder="1"/>
    <xf numFmtId="43" fontId="9" fillId="0" borderId="3" xfId="0" applyNumberFormat="1" applyFont="1" applyBorder="1"/>
    <xf numFmtId="0" fontId="4" fillId="0" borderId="0" xfId="0" applyFont="1" applyAlignment="1">
      <alignment horizontal="right"/>
    </xf>
    <xf numFmtId="165" fontId="10" fillId="0" borderId="5" xfId="0" applyNumberFormat="1" applyFont="1" applyBorder="1"/>
    <xf numFmtId="43" fontId="10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0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pane ySplit="7" topLeftCell="A8" activePane="bottomLeft" state="frozen"/>
      <selection pane="bottomLeft" activeCell="B46" sqref="B46"/>
    </sheetView>
  </sheetViews>
  <sheetFormatPr baseColWidth="10" defaultColWidth="14.5" defaultRowHeight="15" customHeight="1" x14ac:dyDescent="0.15"/>
  <cols>
    <col min="1" max="1" width="31.6640625" customWidth="1"/>
    <col min="2" max="2" width="18.83203125" customWidth="1"/>
    <col min="3" max="3" width="13.5" customWidth="1"/>
    <col min="4" max="4" width="17.1640625" customWidth="1"/>
    <col min="5" max="5" width="10.83203125" customWidth="1"/>
    <col min="6" max="6" width="13.33203125" customWidth="1"/>
    <col min="7" max="27" width="8.83203125" customWidth="1"/>
  </cols>
  <sheetData>
    <row r="1" spans="1:27" ht="12.75" customHeight="1" x14ac:dyDescent="0.15">
      <c r="A1" s="43" t="s">
        <v>0</v>
      </c>
      <c r="B1" s="44"/>
      <c r="C1" s="44"/>
    </row>
    <row r="2" spans="1:27" ht="12.75" customHeight="1" x14ac:dyDescent="0.15">
      <c r="A2" s="45"/>
      <c r="B2" s="44"/>
      <c r="C2" s="44"/>
      <c r="G2" s="3"/>
    </row>
    <row r="3" spans="1:27" ht="12.75" customHeight="1" x14ac:dyDescent="0.15">
      <c r="A3" s="43" t="s">
        <v>1</v>
      </c>
      <c r="B3" s="44"/>
      <c r="C3" s="44"/>
      <c r="G3" s="3"/>
    </row>
    <row r="4" spans="1:27" ht="12.75" customHeight="1" x14ac:dyDescent="0.15">
      <c r="A4" s="43"/>
      <c r="B4" s="44"/>
      <c r="C4" s="44"/>
      <c r="D4" s="4"/>
      <c r="E4" s="5"/>
      <c r="F4" s="5"/>
    </row>
    <row r="5" spans="1:27" ht="12.75" customHeight="1" x14ac:dyDescent="0.15">
      <c r="A5" s="2"/>
      <c r="B5" s="6" t="s">
        <v>2</v>
      </c>
      <c r="C5" s="6" t="s">
        <v>2</v>
      </c>
      <c r="D5" s="6" t="s">
        <v>3</v>
      </c>
      <c r="E5" s="7" t="s">
        <v>2</v>
      </c>
      <c r="F5" s="6" t="s">
        <v>4</v>
      </c>
      <c r="G5" s="6" t="s">
        <v>4</v>
      </c>
    </row>
    <row r="6" spans="1:27" ht="12.75" customHeight="1" x14ac:dyDescent="0.15">
      <c r="A6" s="2"/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15">
      <c r="A7" s="2"/>
      <c r="B7" s="6" t="s">
        <v>10</v>
      </c>
      <c r="C7" s="6" t="s">
        <v>11</v>
      </c>
      <c r="D7" s="6" t="s">
        <v>11</v>
      </c>
      <c r="E7" s="6"/>
      <c r="F7" s="6"/>
      <c r="G7" s="2"/>
    </row>
    <row r="8" spans="1:27" ht="12.75" customHeight="1" x14ac:dyDescent="0.15">
      <c r="A8" s="8" t="s">
        <v>12</v>
      </c>
      <c r="B8" s="9"/>
      <c r="C8" s="9"/>
      <c r="D8" s="9"/>
      <c r="E8" s="9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15">
      <c r="A9" s="10" t="s">
        <v>13</v>
      </c>
      <c r="B9" s="11">
        <v>0</v>
      </c>
      <c r="C9" s="11">
        <v>0</v>
      </c>
      <c r="D9" s="11">
        <v>0</v>
      </c>
      <c r="E9" s="11"/>
      <c r="F9" s="11">
        <v>10000</v>
      </c>
      <c r="G9" s="11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15">
      <c r="A10" s="10" t="s">
        <v>14</v>
      </c>
      <c r="B10" s="11">
        <v>300</v>
      </c>
      <c r="C10" s="11">
        <v>1000</v>
      </c>
      <c r="D10" s="12">
        <v>1774.85</v>
      </c>
      <c r="E10" s="13">
        <f t="shared" ref="E10:E14" si="0">(D10-C10)/C10</f>
        <v>0.77484999999999993</v>
      </c>
      <c r="F10" s="12">
        <v>7000</v>
      </c>
      <c r="G10" s="1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15">
      <c r="A11" s="10" t="s">
        <v>15</v>
      </c>
      <c r="B11" s="11">
        <v>500</v>
      </c>
      <c r="C11" s="11">
        <v>1000</v>
      </c>
      <c r="D11" s="12">
        <v>558.96</v>
      </c>
      <c r="E11" s="14">
        <f t="shared" si="0"/>
        <v>-0.44103999999999999</v>
      </c>
      <c r="F11" s="12">
        <v>0</v>
      </c>
      <c r="G11" s="1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15">
      <c r="A12" s="10" t="s">
        <v>16</v>
      </c>
      <c r="B12" s="11">
        <v>0</v>
      </c>
      <c r="C12" s="11">
        <v>500</v>
      </c>
      <c r="D12" s="12">
        <v>382</v>
      </c>
      <c r="E12" s="14">
        <f t="shared" si="0"/>
        <v>-0.23599999999999999</v>
      </c>
      <c r="F12" s="12">
        <v>3000</v>
      </c>
      <c r="G12" s="1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15">
      <c r="A13" s="10" t="s">
        <v>17</v>
      </c>
      <c r="B13" s="11">
        <v>0</v>
      </c>
      <c r="C13" s="11">
        <v>1000</v>
      </c>
      <c r="D13" s="12">
        <v>668</v>
      </c>
      <c r="E13" s="14">
        <f t="shared" si="0"/>
        <v>-0.33200000000000002</v>
      </c>
      <c r="F13" s="12">
        <v>1500</v>
      </c>
      <c r="G13" s="1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15">
      <c r="A14" s="15" t="s">
        <v>18</v>
      </c>
      <c r="B14" s="16">
        <f t="shared" ref="B14:D14" si="1">SUM(B9:B13)</f>
        <v>800</v>
      </c>
      <c r="C14" s="16">
        <f t="shared" si="1"/>
        <v>3500</v>
      </c>
      <c r="D14" s="12">
        <f t="shared" si="1"/>
        <v>3383.81</v>
      </c>
      <c r="E14" s="14">
        <f t="shared" si="0"/>
        <v>-3.3197142857142869E-2</v>
      </c>
      <c r="F14" s="12">
        <f>SUM(F9:F13)</f>
        <v>21500</v>
      </c>
      <c r="G14" s="1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15">
      <c r="A15" s="2"/>
      <c r="B15" s="16"/>
      <c r="C15" s="16"/>
      <c r="D15" s="12"/>
      <c r="E15" s="12"/>
      <c r="F15" s="12"/>
      <c r="G15" s="1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15">
      <c r="A16" s="15" t="s">
        <v>19</v>
      </c>
      <c r="B16" s="16">
        <v>200</v>
      </c>
      <c r="C16" s="16">
        <v>200</v>
      </c>
      <c r="D16" s="12">
        <v>350</v>
      </c>
      <c r="E16" s="17">
        <f>(D16-C16)/C16</f>
        <v>0.75</v>
      </c>
      <c r="F16" s="12">
        <v>750</v>
      </c>
      <c r="G16" s="1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15">
      <c r="A17" s="2"/>
      <c r="B17" s="18"/>
      <c r="C17" s="18"/>
      <c r="D17" s="19"/>
      <c r="E17" s="19"/>
      <c r="F17" s="19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15">
      <c r="A18" s="20" t="s">
        <v>20</v>
      </c>
      <c r="B18" s="21">
        <f t="shared" ref="B18:D18" si="2">SUM(B14:B16)</f>
        <v>1000</v>
      </c>
      <c r="C18" s="21">
        <f t="shared" si="2"/>
        <v>3700</v>
      </c>
      <c r="D18" s="22">
        <f t="shared" si="2"/>
        <v>3733.81</v>
      </c>
      <c r="E18" s="23">
        <f>(D18-C18)/C18</f>
        <v>9.1378378378378228E-3</v>
      </c>
      <c r="F18" s="22">
        <f>SUM(F14:F16)</f>
        <v>22250</v>
      </c>
      <c r="G18" s="22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2.75" customHeight="1" x14ac:dyDescent="0.15">
      <c r="A19" s="2"/>
      <c r="B19" s="25"/>
      <c r="C19" s="25"/>
      <c r="D19" s="26"/>
      <c r="E19" s="26"/>
      <c r="F19" s="26"/>
      <c r="G19" s="2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15">
      <c r="A20" s="2"/>
      <c r="B20" s="27"/>
      <c r="C20" s="27"/>
      <c r="D20" s="12"/>
      <c r="E20" s="12"/>
      <c r="F20" s="1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15">
      <c r="A21" s="8" t="s">
        <v>21</v>
      </c>
      <c r="B21" s="28"/>
      <c r="C21" s="28"/>
      <c r="D21" s="29"/>
      <c r="E21" s="29"/>
      <c r="F21" s="29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15">
      <c r="A22" s="10" t="s">
        <v>22</v>
      </c>
      <c r="B22" s="11">
        <v>0</v>
      </c>
      <c r="C22" s="11">
        <v>0</v>
      </c>
      <c r="D22" s="12">
        <v>0</v>
      </c>
      <c r="E22" s="12"/>
      <c r="F22" s="12">
        <v>0</v>
      </c>
      <c r="G22" s="1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15">
      <c r="A23" s="10" t="s">
        <v>23</v>
      </c>
      <c r="B23" s="11">
        <v>0</v>
      </c>
      <c r="C23" s="11">
        <v>750</v>
      </c>
      <c r="D23" s="12">
        <v>260.11</v>
      </c>
      <c r="E23" s="13">
        <f t="shared" ref="E23:E28" si="3">(D23-C23)/C23</f>
        <v>-0.65318666666666669</v>
      </c>
      <c r="F23" s="12">
        <v>2000</v>
      </c>
      <c r="G23" s="12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15">
      <c r="A24" s="10" t="s">
        <v>24</v>
      </c>
      <c r="B24" s="11">
        <v>0</v>
      </c>
      <c r="C24" s="11">
        <v>150</v>
      </c>
      <c r="D24" s="12">
        <v>44.68</v>
      </c>
      <c r="E24" s="13">
        <f t="shared" si="3"/>
        <v>-0.70213333333333328</v>
      </c>
      <c r="F24" s="12">
        <v>150</v>
      </c>
      <c r="G24" s="1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15">
      <c r="A25" s="10" t="s">
        <v>25</v>
      </c>
      <c r="B25" s="11">
        <v>0</v>
      </c>
      <c r="C25" s="11">
        <v>100</v>
      </c>
      <c r="D25" s="12">
        <v>177.85</v>
      </c>
      <c r="E25" s="14">
        <f t="shared" si="3"/>
        <v>0.77849999999999997</v>
      </c>
      <c r="F25" s="12">
        <v>600</v>
      </c>
      <c r="G25" s="12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15">
      <c r="A26" s="10" t="s">
        <v>26</v>
      </c>
      <c r="B26" s="11">
        <v>0</v>
      </c>
      <c r="C26" s="11">
        <v>500</v>
      </c>
      <c r="D26" s="12">
        <v>47.93</v>
      </c>
      <c r="E26" s="13">
        <f t="shared" si="3"/>
        <v>-0.90413999999999994</v>
      </c>
      <c r="F26" s="12">
        <v>500</v>
      </c>
      <c r="G26" s="12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15">
      <c r="A27" s="10" t="s">
        <v>27</v>
      </c>
      <c r="B27" s="11">
        <v>0</v>
      </c>
      <c r="C27" s="11">
        <v>100</v>
      </c>
      <c r="D27" s="12">
        <v>0</v>
      </c>
      <c r="E27" s="13">
        <f t="shared" si="3"/>
        <v>-1</v>
      </c>
      <c r="F27" s="12">
        <v>100</v>
      </c>
      <c r="G27" s="12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15">
      <c r="A28" s="30" t="s">
        <v>28</v>
      </c>
      <c r="B28" s="11">
        <v>0</v>
      </c>
      <c r="C28" s="11">
        <v>1000</v>
      </c>
      <c r="D28" s="12">
        <v>952.08</v>
      </c>
      <c r="E28" s="13">
        <f t="shared" si="3"/>
        <v>-4.7919999999999956E-2</v>
      </c>
      <c r="F28" s="12">
        <v>8000</v>
      </c>
      <c r="G28" s="12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15">
      <c r="A29" s="30" t="s">
        <v>29</v>
      </c>
      <c r="B29" s="11"/>
      <c r="C29" s="11"/>
      <c r="D29" s="12"/>
      <c r="E29" s="31"/>
      <c r="F29" s="12">
        <v>2000</v>
      </c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15">
      <c r="A30" s="10" t="s">
        <v>30</v>
      </c>
      <c r="B30" s="11">
        <v>0</v>
      </c>
      <c r="C30" s="11">
        <v>250</v>
      </c>
      <c r="D30" s="12">
        <v>37.229999999999997</v>
      </c>
      <c r="E30" s="13">
        <f>(D30-C30)/C30</f>
        <v>-0.85108000000000006</v>
      </c>
      <c r="F30" s="12">
        <v>250</v>
      </c>
      <c r="G30" s="12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15">
      <c r="A31" s="10" t="s">
        <v>31</v>
      </c>
      <c r="B31" s="11"/>
      <c r="C31" s="11"/>
      <c r="D31" s="12"/>
      <c r="E31" s="31"/>
      <c r="F31" s="12">
        <v>5000</v>
      </c>
      <c r="G31" s="1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15">
      <c r="A32" s="10" t="s">
        <v>32</v>
      </c>
      <c r="B32" s="11"/>
      <c r="C32" s="11"/>
      <c r="D32" s="12"/>
      <c r="E32" s="31"/>
      <c r="F32" s="12">
        <v>300</v>
      </c>
      <c r="G32" s="12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15">
      <c r="A33" s="10" t="s">
        <v>33</v>
      </c>
      <c r="B33" s="11">
        <v>0</v>
      </c>
      <c r="C33" s="11">
        <v>250</v>
      </c>
      <c r="D33" s="12">
        <v>170</v>
      </c>
      <c r="E33" s="13">
        <f t="shared" ref="E33:E34" si="4">(D33-C33)/C33</f>
        <v>-0.32</v>
      </c>
      <c r="F33" s="12">
        <v>250</v>
      </c>
      <c r="G33" s="12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15">
      <c r="A34" s="15" t="s">
        <v>34</v>
      </c>
      <c r="B34" s="16">
        <f t="shared" ref="B34:D34" si="5">SUM(B22:B33)</f>
        <v>0</v>
      </c>
      <c r="C34" s="16">
        <f t="shared" si="5"/>
        <v>3100</v>
      </c>
      <c r="D34" s="12">
        <f t="shared" si="5"/>
        <v>1689.88</v>
      </c>
      <c r="E34" s="13">
        <f t="shared" si="4"/>
        <v>-0.45487741935483866</v>
      </c>
      <c r="F34" s="12">
        <f>SUM(F22:F33)</f>
        <v>19150</v>
      </c>
      <c r="G34" s="12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2.75" customHeight="1" x14ac:dyDescent="0.15">
      <c r="A35" s="2"/>
      <c r="B35" s="16"/>
      <c r="C35" s="16"/>
      <c r="D35" s="12"/>
      <c r="E35" s="31"/>
      <c r="F35" s="12"/>
      <c r="G35" s="12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2.75" customHeight="1" x14ac:dyDescent="0.15">
      <c r="A36" s="15" t="s">
        <v>35</v>
      </c>
      <c r="B36" s="16">
        <v>200</v>
      </c>
      <c r="C36" s="16">
        <v>200</v>
      </c>
      <c r="D36" s="12">
        <v>350</v>
      </c>
      <c r="E36" s="14">
        <f>(D36-C36)/C36</f>
        <v>0.75</v>
      </c>
      <c r="F36" s="12">
        <v>750</v>
      </c>
      <c r="G36" s="12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2.75" customHeight="1" x14ac:dyDescent="0.15">
      <c r="A37" s="24"/>
      <c r="B37" s="33"/>
      <c r="C37" s="33"/>
      <c r="D37" s="34"/>
      <c r="E37" s="31"/>
      <c r="F37" s="34"/>
      <c r="G37" s="3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2.75" customHeight="1" x14ac:dyDescent="0.15">
      <c r="A38" s="20" t="s">
        <v>36</v>
      </c>
      <c r="B38" s="21">
        <f t="shared" ref="B38:D38" si="6">SUM(B34:B36)</f>
        <v>200</v>
      </c>
      <c r="C38" s="21">
        <f t="shared" si="6"/>
        <v>3300</v>
      </c>
      <c r="D38" s="22">
        <f t="shared" si="6"/>
        <v>2039.88</v>
      </c>
      <c r="E38" s="13">
        <f>(D38-C38)/C38</f>
        <v>-0.38185454545454545</v>
      </c>
      <c r="F38" s="22">
        <f t="shared" ref="F38:G38" si="7">SUM(F34:F36)</f>
        <v>19900</v>
      </c>
      <c r="G38" s="22">
        <f t="shared" si="7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12.75" customHeight="1" x14ac:dyDescent="0.15">
      <c r="A39" s="1"/>
      <c r="B39" s="35"/>
      <c r="C39" s="35"/>
      <c r="D39" s="36"/>
      <c r="E39" s="31"/>
      <c r="F39" s="36"/>
      <c r="G39" s="36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12.75" customHeight="1" x14ac:dyDescent="0.15">
      <c r="A40" s="37" t="s">
        <v>37</v>
      </c>
      <c r="B40" s="38">
        <f>SUM(B18, -B38)</f>
        <v>800</v>
      </c>
      <c r="C40" s="38">
        <f t="shared" ref="C40:D40" si="8">SUM(C18,-C38)</f>
        <v>400</v>
      </c>
      <c r="D40" s="39">
        <f t="shared" si="8"/>
        <v>1693.9299999999998</v>
      </c>
      <c r="E40" s="13">
        <f>(D40-C40)/C40</f>
        <v>3.2348249999999994</v>
      </c>
      <c r="F40" s="39">
        <f t="shared" ref="F40:G40" si="9">SUM(F18,-F38)</f>
        <v>2350</v>
      </c>
      <c r="G40" s="39">
        <f t="shared" si="9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2.7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2.75" customHeight="1" x14ac:dyDescent="0.2">
      <c r="A42" s="41"/>
      <c r="B42" s="41"/>
      <c r="C42" s="41"/>
      <c r="D42" s="2"/>
      <c r="E42" s="2"/>
      <c r="F42" s="2"/>
      <c r="G42" s="2"/>
    </row>
    <row r="43" spans="1:27" ht="12.75" customHeight="1" x14ac:dyDescent="0.15"/>
    <row r="44" spans="1:27" ht="12.75" customHeight="1" x14ac:dyDescent="0.15">
      <c r="A44" s="42"/>
    </row>
    <row r="45" spans="1:27" ht="12.75" customHeight="1" x14ac:dyDescent="0.15">
      <c r="A45" s="1" t="s">
        <v>38</v>
      </c>
    </row>
    <row r="46" spans="1:27" ht="12.75" customHeight="1" x14ac:dyDescent="0.15">
      <c r="A46" t="s">
        <v>39</v>
      </c>
      <c r="B46" s="42" t="s">
        <v>40</v>
      </c>
    </row>
    <row r="47" spans="1:27" ht="12.75" customHeight="1" x14ac:dyDescent="0.15">
      <c r="A47" t="s">
        <v>41</v>
      </c>
      <c r="B47" s="42" t="s">
        <v>42</v>
      </c>
    </row>
    <row r="48" spans="1:27" ht="12.75" customHeight="1" x14ac:dyDescent="0.15">
      <c r="A48" t="s">
        <v>43</v>
      </c>
      <c r="B48" s="42" t="s">
        <v>46</v>
      </c>
    </row>
    <row r="49" spans="1:1" ht="12.75" customHeight="1" x14ac:dyDescent="0.15"/>
    <row r="50" spans="1:1" ht="12.75" customHeight="1" x14ac:dyDescent="0.15"/>
    <row r="51" spans="1:1" ht="12.75" customHeight="1" x14ac:dyDescent="0.15">
      <c r="A51" s="1" t="s">
        <v>44</v>
      </c>
    </row>
    <row r="52" spans="1:1" ht="12.75" customHeight="1" x14ac:dyDescent="0.15">
      <c r="A52" s="42" t="s">
        <v>45</v>
      </c>
    </row>
    <row r="53" spans="1:1" ht="12.75" customHeight="1" x14ac:dyDescent="0.15"/>
    <row r="54" spans="1:1" ht="12.75" customHeight="1" x14ac:dyDescent="0.15"/>
    <row r="55" spans="1:1" ht="12.75" customHeight="1" x14ac:dyDescent="0.15"/>
    <row r="56" spans="1:1" ht="12.75" customHeight="1" x14ac:dyDescent="0.15"/>
    <row r="57" spans="1:1" ht="12.75" customHeight="1" x14ac:dyDescent="0.15"/>
    <row r="58" spans="1:1" ht="12.75" customHeight="1" x14ac:dyDescent="0.15"/>
    <row r="59" spans="1:1" ht="12.75" customHeight="1" x14ac:dyDescent="0.15"/>
    <row r="60" spans="1:1" ht="12.75" customHeight="1" x14ac:dyDescent="0.15"/>
    <row r="61" spans="1:1" ht="12.75" customHeight="1" x14ac:dyDescent="0.15"/>
    <row r="62" spans="1:1" ht="12.75" customHeight="1" x14ac:dyDescent="0.15"/>
    <row r="63" spans="1:1" ht="12.75" customHeight="1" x14ac:dyDescent="0.15"/>
    <row r="64" spans="1:1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4">
    <mergeCell ref="A4:C4"/>
    <mergeCell ref="A1:C1"/>
    <mergeCell ref="A3:C3"/>
    <mergeCell ref="A2:C2"/>
  </mergeCells>
  <pageMargins left="0.25" right="0.25" top="0.75" bottom="0.75" header="0" footer="0"/>
  <pageSetup orientation="portrait"/>
  <headerFooter>
    <oddHeader>&amp;CSharing Montgomery Budget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Orion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2018-03-20T17:28:01Z</dcterms:created>
  <dcterms:modified xsi:type="dcterms:W3CDTF">2018-07-23T18:46:23Z</dcterms:modified>
</cp:coreProperties>
</file>